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5428" yWindow="65428" windowWidth="16608" windowHeight="9432" activeTab="0"/>
  </bookViews>
  <sheets>
    <sheet name="COST SUBMITTAL WORKSHEET" sheetId="1" r:id="rId1"/>
    <sheet name="INSTRUCTIONS"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<sst xmlns="http://schemas.openxmlformats.org/spreadsheetml/2006/main" count="52" uniqueCount="29">
  <si>
    <t>Full-case outbound order processing (including returns to vendors)</t>
  </si>
  <si>
    <t>Partial-case (bottle pick) outbound order processing</t>
  </si>
  <si>
    <t>Shipping/Delivery</t>
  </si>
  <si>
    <t>Case labeling</t>
  </si>
  <si>
    <t>Exterior case inspection</t>
  </si>
  <si>
    <t>Interior case inspection</t>
  </si>
  <si>
    <t>Returns to Warehouse</t>
  </si>
  <si>
    <t>per case cost</t>
  </si>
  <si>
    <t>YEAR 1</t>
  </si>
  <si>
    <t>YEAR 2</t>
  </si>
  <si>
    <t>YEAR 3</t>
  </si>
  <si>
    <t>YEAR 4</t>
  </si>
  <si>
    <t>calculated estimated annual cost</t>
  </si>
  <si>
    <t>PLCB estimated case volume</t>
  </si>
  <si>
    <t>ANNUAL COST TOTALS</t>
  </si>
  <si>
    <t>CONTRACT TERM COST TOTAL</t>
  </si>
  <si>
    <t>Before completing, see "Instructions" tab below.</t>
  </si>
  <si>
    <t>Such rates will be Offeror's primary compensation for providing warehousing and transportation services and therefore should reflect Offeror's "all in" total cost of operations for performing each service, inclusive of Offeror margin or profit.</t>
  </si>
  <si>
    <t>Receiving (unloading, sorting, putaway)</t>
  </si>
  <si>
    <t>Storing (physical storage, building, rack)</t>
  </si>
  <si>
    <t>Reconditioning</t>
  </si>
  <si>
    <t>per bottle cost</t>
  </si>
  <si>
    <t>PLCB estimated bottle volume</t>
  </si>
  <si>
    <t>Offeror must identify per-case rates for each of the designated warehousing and transportation service components in rows 1 through 9, plus per-bottle costs for row 10, inputting rates only in fields highlighted in yellow.  Offeror's rates will be used to automatically calculate estimated annual contract cost and a contract cost over the initial four years of the contract.</t>
  </si>
  <si>
    <t xml:space="preserve">Following the first four years of locked in rates, the annual review will become the basis for any renegotiation of case and/or bottle rates and/or establishment of additional accessorial charges.  </t>
  </si>
  <si>
    <t xml:space="preserve">No fuel surcharges will be allowed during the first four years of the contract.  </t>
  </si>
  <si>
    <t>Following the first four years of locked in rates, absent exigent circumstances, annual case and/or bottle rate changes will be negotiated and limited to Consumer Price Index changes (CPI-U, Philadelphia Metro).</t>
  </si>
  <si>
    <t>Key Performance Indicators and Service Levels identified in Appendix P may result in liquidated damageand/or administrative fee offsets to Offeror payments from PLCB, or PLCB may opt to bill Offeror for such liquidated damages and/or fees.</t>
  </si>
  <si>
    <t xml:space="preserve">APPENDIX E, COST SUBMITTAL WORKSHEET AND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</si>
</sst>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General_)"/>
    <numFmt numFmtId="165" formatCode="_(* #,##0_);_(* \(#,##0\);_(* &quot;-&quot;??_);_(@_)"/>
  </numFmts>
  <fonts count="7">
    <font>
      <sz val="11"/>
      <color theme="1"/>
      <name val="Calibri"/>
      <family val="2"/>
      <scheme val="minor"/>
    </font>
    <font>
      <sz val="10"/>
      <name val="Arial"/>
      <family val="2"/>
    </font>
    <font>
      <b/>
      <sz val="11"/>
      <color theme="1"/>
      <name val="Calibri"/>
      <family val="2"/>
      <scheme val="minor"/>
    </font>
    <font>
      <sz val="10"/>
      <name val="Helv"/>
      <family val="2"/>
    </font>
    <font>
      <b/>
      <sz val="10"/>
      <name val="Calibri"/>
      <family val="2"/>
      <scheme val="minor"/>
    </font>
    <font>
      <b/>
      <i/>
      <sz val="10"/>
      <name val="Calibri"/>
      <family val="2"/>
      <scheme val="minor"/>
    </font>
    <font>
      <sz val="11"/>
      <name val="Calibri"/>
      <family val="2"/>
      <scheme val="minor"/>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23"/>
      </left>
      <right style="thin">
        <color indexed="23"/>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4" fontId="3" fillId="0" borderId="0">
      <alignment/>
      <protection/>
    </xf>
  </cellStyleXfs>
  <cellXfs count="28">
    <xf numFmtId="0" fontId="0" fillId="0" borderId="0" xfId="0"/>
    <xf numFmtId="0" fontId="2" fillId="0" borderId="0" xfId="0"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2" fillId="0" borderId="0" xfId="0" applyFont="1" applyAlignment="1">
      <alignment horizontal="center"/>
    </xf>
    <xf numFmtId="165" fontId="0" fillId="0" borderId="0" xfId="18" applyNumberFormat="1" applyFont="1"/>
    <xf numFmtId="0" fontId="0" fillId="2" borderId="0" xfId="0" applyFill="1"/>
    <xf numFmtId="43" fontId="0" fillId="2" borderId="0" xfId="18" applyFont="1" applyFill="1"/>
    <xf numFmtId="165" fontId="0" fillId="2" borderId="0" xfId="18" applyNumberFormat="1" applyFont="1" applyFill="1"/>
    <xf numFmtId="1" fontId="4" fillId="0" borderId="1" xfId="20" applyNumberFormat="1" applyFont="1" applyBorder="1" applyAlignment="1">
      <alignment horizontal="center" vertical="center" wrapText="1"/>
      <protection/>
    </xf>
    <xf numFmtId="165" fontId="0" fillId="0" borderId="2" xfId="18" applyNumberFormat="1" applyFont="1" applyBorder="1"/>
    <xf numFmtId="1" fontId="4" fillId="0" borderId="2" xfId="20" applyNumberFormat="1" applyFont="1" applyBorder="1" applyAlignment="1">
      <alignment horizontal="center" vertical="center" wrapText="1"/>
      <protection/>
    </xf>
    <xf numFmtId="165" fontId="0" fillId="2" borderId="2" xfId="18" applyNumberFormat="1" applyFont="1" applyFill="1" applyBorder="1"/>
    <xf numFmtId="44" fontId="0" fillId="0" borderId="2" xfId="16" applyFont="1" applyBorder="1"/>
    <xf numFmtId="44" fontId="2" fillId="0" borderId="2" xfId="16" applyFont="1" applyBorder="1"/>
    <xf numFmtId="0" fontId="2" fillId="0" borderId="3" xfId="0" applyFont="1" applyBorder="1"/>
    <xf numFmtId="43" fontId="0" fillId="0" borderId="0" xfId="0" applyNumberFormat="1"/>
    <xf numFmtId="1" fontId="5" fillId="0" borderId="1" xfId="20" applyNumberFormat="1" applyFont="1" applyFill="1" applyBorder="1" applyAlignment="1">
      <alignment horizontal="center" vertical="center" wrapText="1"/>
      <protection/>
    </xf>
    <xf numFmtId="165" fontId="6" fillId="0" borderId="2" xfId="18" applyNumberFormat="1" applyFont="1" applyBorder="1"/>
    <xf numFmtId="44" fontId="6" fillId="0" borderId="2" xfId="16" applyFont="1" applyBorder="1"/>
    <xf numFmtId="44" fontId="0" fillId="3" borderId="2" xfId="16" applyFont="1" applyFill="1" applyBorder="1" applyProtection="1">
      <protection locked="0"/>
    </xf>
    <xf numFmtId="44" fontId="6" fillId="3" borderId="2" xfId="16" applyFont="1" applyFill="1" applyBorder="1" applyProtection="1">
      <protection locked="0"/>
    </xf>
    <xf numFmtId="44" fontId="2" fillId="0" borderId="4" xfId="16" applyFont="1" applyBorder="1" applyAlignment="1">
      <alignment horizontal="center"/>
    </xf>
    <xf numFmtId="44" fontId="2" fillId="0" borderId="5" xfId="16" applyFont="1" applyBorder="1" applyAlignment="1">
      <alignment horizontal="center"/>
    </xf>
    <xf numFmtId="0" fontId="0" fillId="0" borderId="2" xfId="0"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_ACORN Cost Model - Dec 12, 2006 v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4F7D2-8747-4EBE-AD2F-7765FB2766E6}">
  <sheetPr>
    <pageSetUpPr fitToPage="1"/>
  </sheetPr>
  <dimension ref="A1:Q21"/>
  <sheetViews>
    <sheetView tabSelected="1" workbookViewId="0" topLeftCell="B1">
      <selection activeCell="C5" sqref="C5"/>
    </sheetView>
  </sheetViews>
  <sheetFormatPr defaultColWidth="9.140625" defaultRowHeight="15"/>
  <cols>
    <col min="1" max="1" width="3.00390625" style="6" customWidth="1"/>
    <col min="2" max="2" width="61.57421875" style="0" bestFit="1" customWidth="1"/>
    <col min="3" max="3" width="12.57421875" style="0" bestFit="1" customWidth="1"/>
    <col min="4" max="4" width="11.57421875" style="0" bestFit="1" customWidth="1"/>
    <col min="5" max="5" width="15.28125" style="0" bestFit="1" customWidth="1"/>
    <col min="6" max="7" width="10.8515625" style="0" customWidth="1"/>
    <col min="8" max="8" width="15.28125" style="0" bestFit="1" customWidth="1"/>
    <col min="9" max="10" width="10.8515625" style="0" customWidth="1"/>
    <col min="11" max="11" width="16.28125" style="0" bestFit="1" customWidth="1"/>
    <col min="12" max="13" width="10.8515625" style="0" customWidth="1"/>
    <col min="14" max="14" width="18.00390625" style="0" bestFit="1" customWidth="1"/>
    <col min="15" max="17" width="13.28125" style="0" bestFit="1" customWidth="1"/>
  </cols>
  <sheetData>
    <row r="1" ht="15">
      <c r="B1" s="1" t="s">
        <v>28</v>
      </c>
    </row>
    <row r="2" ht="15">
      <c r="B2" t="s">
        <v>16</v>
      </c>
    </row>
    <row r="3" spans="3:14" ht="15">
      <c r="C3" s="27" t="s">
        <v>8</v>
      </c>
      <c r="D3" s="27"/>
      <c r="E3" s="27"/>
      <c r="F3" s="27" t="s">
        <v>9</v>
      </c>
      <c r="G3" s="27"/>
      <c r="H3" s="27"/>
      <c r="I3" s="27" t="s">
        <v>10</v>
      </c>
      <c r="J3" s="27"/>
      <c r="K3" s="27"/>
      <c r="L3" s="27" t="s">
        <v>11</v>
      </c>
      <c r="M3" s="27"/>
      <c r="N3" s="27"/>
    </row>
    <row r="4" spans="3:15" ht="41.4">
      <c r="C4" s="12" t="s">
        <v>7</v>
      </c>
      <c r="D4" s="12" t="s">
        <v>13</v>
      </c>
      <c r="E4" s="12" t="s">
        <v>12</v>
      </c>
      <c r="F4" s="12" t="s">
        <v>7</v>
      </c>
      <c r="G4" s="12" t="s">
        <v>13</v>
      </c>
      <c r="H4" s="12" t="s">
        <v>12</v>
      </c>
      <c r="I4" s="12" t="s">
        <v>7</v>
      </c>
      <c r="J4" s="12" t="s">
        <v>13</v>
      </c>
      <c r="K4" s="12" t="s">
        <v>12</v>
      </c>
      <c r="L4" s="12" t="s">
        <v>7</v>
      </c>
      <c r="M4" s="12" t="s">
        <v>13</v>
      </c>
      <c r="N4" s="12" t="s">
        <v>12</v>
      </c>
      <c r="O4" s="20"/>
    </row>
    <row r="5" spans="1:17" ht="15">
      <c r="A5" s="6">
        <v>1</v>
      </c>
      <c r="B5" t="s">
        <v>18</v>
      </c>
      <c r="C5" s="23"/>
      <c r="D5" s="13">
        <v>5290000</v>
      </c>
      <c r="E5" s="16">
        <f>C5*D5</f>
        <v>0</v>
      </c>
      <c r="F5" s="23"/>
      <c r="G5" s="13">
        <v>5390000</v>
      </c>
      <c r="H5" s="16">
        <f>F5*G5</f>
        <v>0</v>
      </c>
      <c r="I5" s="23"/>
      <c r="J5" s="13">
        <v>5500000</v>
      </c>
      <c r="K5" s="16">
        <f>I5*J5</f>
        <v>0</v>
      </c>
      <c r="L5" s="23"/>
      <c r="M5" s="13">
        <v>5610000</v>
      </c>
      <c r="N5" s="16">
        <f>L5*M5</f>
        <v>0</v>
      </c>
      <c r="O5" s="19"/>
      <c r="P5" s="19"/>
      <c r="Q5" s="19"/>
    </row>
    <row r="6" spans="1:17" ht="15">
      <c r="A6" s="6">
        <v>2</v>
      </c>
      <c r="B6" t="s">
        <v>19</v>
      </c>
      <c r="C6" s="23"/>
      <c r="D6" s="13">
        <v>682000</v>
      </c>
      <c r="E6" s="16">
        <f aca="true" t="shared" si="0" ref="E6:E13">C6*D6</f>
        <v>0</v>
      </c>
      <c r="F6" s="23"/>
      <c r="G6" s="13">
        <v>695000</v>
      </c>
      <c r="H6" s="16">
        <f aca="true" t="shared" si="1" ref="H6:H13">F6*G6</f>
        <v>0</v>
      </c>
      <c r="I6" s="23"/>
      <c r="J6" s="13">
        <v>709000</v>
      </c>
      <c r="K6" s="16">
        <f aca="true" t="shared" si="2" ref="K6:K13">I6*J6</f>
        <v>0</v>
      </c>
      <c r="L6" s="23"/>
      <c r="M6" s="13">
        <v>723000</v>
      </c>
      <c r="N6" s="16">
        <f aca="true" t="shared" si="3" ref="N6:N13">L6*M6</f>
        <v>0</v>
      </c>
      <c r="O6" s="19"/>
      <c r="P6" s="19"/>
      <c r="Q6" s="19"/>
    </row>
    <row r="7" spans="1:17" ht="15">
      <c r="A7" s="6">
        <v>3</v>
      </c>
      <c r="B7" t="s">
        <v>0</v>
      </c>
      <c r="C7" s="23"/>
      <c r="D7" s="13">
        <v>5250000</v>
      </c>
      <c r="E7" s="16">
        <f t="shared" si="0"/>
        <v>0</v>
      </c>
      <c r="F7" s="23"/>
      <c r="G7" s="13">
        <v>5350000</v>
      </c>
      <c r="H7" s="16">
        <f t="shared" si="1"/>
        <v>0</v>
      </c>
      <c r="I7" s="23"/>
      <c r="J7" s="13">
        <v>5460000</v>
      </c>
      <c r="K7" s="16">
        <f t="shared" si="2"/>
        <v>0</v>
      </c>
      <c r="L7" s="23"/>
      <c r="M7" s="13">
        <v>5570000</v>
      </c>
      <c r="N7" s="16">
        <f t="shared" si="3"/>
        <v>0</v>
      </c>
      <c r="O7" s="19"/>
      <c r="P7" s="19"/>
      <c r="Q7" s="19"/>
    </row>
    <row r="8" spans="1:14" ht="15">
      <c r="A8" s="6">
        <v>4</v>
      </c>
      <c r="B8" t="s">
        <v>20</v>
      </c>
      <c r="C8" s="23"/>
      <c r="D8" s="21">
        <v>12800</v>
      </c>
      <c r="E8" s="22">
        <f t="shared" si="0"/>
        <v>0</v>
      </c>
      <c r="F8" s="24"/>
      <c r="G8" s="21">
        <v>13000</v>
      </c>
      <c r="H8" s="22">
        <f t="shared" si="1"/>
        <v>0</v>
      </c>
      <c r="I8" s="24"/>
      <c r="J8" s="21">
        <v>13290</v>
      </c>
      <c r="K8" s="22">
        <f t="shared" si="2"/>
        <v>0</v>
      </c>
      <c r="L8" s="24"/>
      <c r="M8" s="21">
        <v>13600</v>
      </c>
      <c r="N8" s="16">
        <f t="shared" si="3"/>
        <v>0</v>
      </c>
    </row>
    <row r="9" spans="1:17" ht="15">
      <c r="A9" s="6">
        <v>5</v>
      </c>
      <c r="B9" t="s">
        <v>2</v>
      </c>
      <c r="C9" s="23"/>
      <c r="D9" s="13">
        <v>5250000</v>
      </c>
      <c r="E9" s="16">
        <f t="shared" si="0"/>
        <v>0</v>
      </c>
      <c r="F9" s="23"/>
      <c r="G9" s="13">
        <v>5350000</v>
      </c>
      <c r="H9" s="16">
        <f t="shared" si="1"/>
        <v>0</v>
      </c>
      <c r="I9" s="23"/>
      <c r="J9" s="13">
        <v>5460000</v>
      </c>
      <c r="K9" s="16">
        <f t="shared" si="2"/>
        <v>0</v>
      </c>
      <c r="L9" s="23"/>
      <c r="M9" s="13">
        <v>5570000</v>
      </c>
      <c r="N9" s="16">
        <f t="shared" si="3"/>
        <v>0</v>
      </c>
      <c r="O9" s="19"/>
      <c r="P9" s="19"/>
      <c r="Q9" s="19"/>
    </row>
    <row r="10" spans="1:17" ht="15">
      <c r="A10" s="6">
        <v>6</v>
      </c>
      <c r="B10" t="s">
        <v>3</v>
      </c>
      <c r="C10" s="23"/>
      <c r="D10" s="13">
        <v>72700</v>
      </c>
      <c r="E10" s="16">
        <f t="shared" si="0"/>
        <v>0</v>
      </c>
      <c r="F10" s="23"/>
      <c r="G10" s="13">
        <v>74100</v>
      </c>
      <c r="H10" s="16">
        <f t="shared" si="1"/>
        <v>0</v>
      </c>
      <c r="I10" s="23"/>
      <c r="J10" s="13">
        <v>75600</v>
      </c>
      <c r="K10" s="16">
        <f t="shared" si="2"/>
        <v>0</v>
      </c>
      <c r="L10" s="23"/>
      <c r="M10" s="13">
        <v>77100</v>
      </c>
      <c r="N10" s="16">
        <f t="shared" si="3"/>
        <v>0</v>
      </c>
      <c r="O10" s="19"/>
      <c r="P10" s="19"/>
      <c r="Q10" s="19"/>
    </row>
    <row r="11" spans="1:17" ht="15">
      <c r="A11" s="6">
        <v>7</v>
      </c>
      <c r="B11" t="s">
        <v>4</v>
      </c>
      <c r="C11" s="23"/>
      <c r="D11" s="13">
        <v>3000</v>
      </c>
      <c r="E11" s="16">
        <f t="shared" si="0"/>
        <v>0</v>
      </c>
      <c r="F11" s="23"/>
      <c r="G11" s="13">
        <v>3100</v>
      </c>
      <c r="H11" s="16">
        <f t="shared" si="1"/>
        <v>0</v>
      </c>
      <c r="I11" s="23"/>
      <c r="J11" s="13">
        <v>3200</v>
      </c>
      <c r="K11" s="16">
        <f t="shared" si="2"/>
        <v>0</v>
      </c>
      <c r="L11" s="23"/>
      <c r="M11" s="13">
        <v>3300</v>
      </c>
      <c r="N11" s="16">
        <f t="shared" si="3"/>
        <v>0</v>
      </c>
      <c r="O11" s="19"/>
      <c r="P11" s="19"/>
      <c r="Q11" s="19"/>
    </row>
    <row r="12" spans="1:17" ht="15">
      <c r="A12" s="6">
        <v>8</v>
      </c>
      <c r="B12" t="s">
        <v>5</v>
      </c>
      <c r="C12" s="23"/>
      <c r="D12" s="13">
        <v>4200</v>
      </c>
      <c r="E12" s="16">
        <f t="shared" si="0"/>
        <v>0</v>
      </c>
      <c r="F12" s="23"/>
      <c r="G12" s="13">
        <v>4285</v>
      </c>
      <c r="H12" s="16">
        <f t="shared" si="1"/>
        <v>0</v>
      </c>
      <c r="I12" s="23"/>
      <c r="J12" s="13">
        <v>4370</v>
      </c>
      <c r="K12" s="16">
        <f t="shared" si="2"/>
        <v>0</v>
      </c>
      <c r="L12" s="23"/>
      <c r="M12" s="13">
        <v>4460</v>
      </c>
      <c r="N12" s="16">
        <f t="shared" si="3"/>
        <v>0</v>
      </c>
      <c r="O12" s="19"/>
      <c r="P12" s="19"/>
      <c r="Q12" s="19"/>
    </row>
    <row r="13" spans="1:17" ht="15">
      <c r="A13" s="6">
        <v>9</v>
      </c>
      <c r="B13" t="s">
        <v>6</v>
      </c>
      <c r="C13" s="23"/>
      <c r="D13" s="13">
        <v>235</v>
      </c>
      <c r="E13" s="16">
        <f t="shared" si="0"/>
        <v>0</v>
      </c>
      <c r="F13" s="23"/>
      <c r="G13" s="13">
        <v>240</v>
      </c>
      <c r="H13" s="16">
        <f t="shared" si="1"/>
        <v>0</v>
      </c>
      <c r="I13" s="23"/>
      <c r="J13" s="13">
        <v>245</v>
      </c>
      <c r="K13" s="16">
        <f t="shared" si="2"/>
        <v>0</v>
      </c>
      <c r="L13" s="23"/>
      <c r="M13" s="13">
        <v>250</v>
      </c>
      <c r="N13" s="16">
        <f t="shared" si="3"/>
        <v>0</v>
      </c>
      <c r="O13" s="19"/>
      <c r="P13" s="19"/>
      <c r="Q13" s="19"/>
    </row>
    <row r="14" spans="3:13" ht="15">
      <c r="C14" s="9"/>
      <c r="D14" s="10"/>
      <c r="E14" s="9"/>
      <c r="F14" s="9"/>
      <c r="G14" s="11"/>
      <c r="H14" s="9"/>
      <c r="I14" s="9"/>
      <c r="J14" s="11"/>
      <c r="K14" s="9"/>
      <c r="L14" s="9"/>
      <c r="M14" s="8"/>
    </row>
    <row r="15" spans="3:14" ht="15">
      <c r="C15" s="27" t="s">
        <v>8</v>
      </c>
      <c r="D15" s="27"/>
      <c r="E15" s="27"/>
      <c r="F15" s="27" t="s">
        <v>9</v>
      </c>
      <c r="G15" s="27"/>
      <c r="H15" s="27"/>
      <c r="I15" s="27" t="s">
        <v>10</v>
      </c>
      <c r="J15" s="27"/>
      <c r="K15" s="27"/>
      <c r="L15" s="27" t="s">
        <v>11</v>
      </c>
      <c r="M15" s="27"/>
      <c r="N15" s="27"/>
    </row>
    <row r="16" spans="3:14" ht="55.2">
      <c r="C16" s="14" t="s">
        <v>21</v>
      </c>
      <c r="D16" s="14" t="s">
        <v>22</v>
      </c>
      <c r="E16" s="14" t="s">
        <v>12</v>
      </c>
      <c r="F16" s="14" t="s">
        <v>21</v>
      </c>
      <c r="G16" s="14" t="s">
        <v>22</v>
      </c>
      <c r="H16" s="14" t="s">
        <v>12</v>
      </c>
      <c r="I16" s="14" t="s">
        <v>21</v>
      </c>
      <c r="J16" s="14" t="s">
        <v>22</v>
      </c>
      <c r="K16" s="14" t="s">
        <v>12</v>
      </c>
      <c r="L16" s="14" t="s">
        <v>21</v>
      </c>
      <c r="M16" s="14" t="s">
        <v>22</v>
      </c>
      <c r="N16" s="14" t="s">
        <v>12</v>
      </c>
    </row>
    <row r="17" spans="1:17" ht="15">
      <c r="A17" s="6">
        <v>10</v>
      </c>
      <c r="B17" t="s">
        <v>1</v>
      </c>
      <c r="C17" s="23"/>
      <c r="D17" s="13">
        <v>250000</v>
      </c>
      <c r="E17" s="16">
        <f>C17*D17</f>
        <v>0</v>
      </c>
      <c r="F17" s="23"/>
      <c r="G17" s="15">
        <v>255000</v>
      </c>
      <c r="H17" s="16">
        <f>F17*G17</f>
        <v>0</v>
      </c>
      <c r="I17" s="23"/>
      <c r="J17" s="13">
        <v>260000</v>
      </c>
      <c r="K17" s="16">
        <f>I17*J17</f>
        <v>0</v>
      </c>
      <c r="L17" s="23"/>
      <c r="M17" s="13">
        <v>265000</v>
      </c>
      <c r="N17" s="16">
        <f>L17*M17</f>
        <v>0</v>
      </c>
      <c r="O17" s="19"/>
      <c r="P17" s="19"/>
      <c r="Q17" s="19"/>
    </row>
    <row r="19" spans="1:14" s="1" customFormat="1" ht="15">
      <c r="A19" s="7"/>
      <c r="B19" s="1" t="s">
        <v>14</v>
      </c>
      <c r="E19" s="17">
        <f>SUM(E5:E18)</f>
        <v>0</v>
      </c>
      <c r="H19" s="17">
        <f>SUM(H5:H18)</f>
        <v>0</v>
      </c>
      <c r="K19" s="17">
        <f>SUM(K5:K18)</f>
        <v>0</v>
      </c>
      <c r="N19" s="17">
        <f>SUM(N5:N18)</f>
        <v>0</v>
      </c>
    </row>
    <row r="20" s="1" customFormat="1" ht="15" thickBot="1">
      <c r="A20" s="7"/>
    </row>
    <row r="21" spans="1:4" s="1" customFormat="1" ht="15" thickBot="1">
      <c r="A21" s="7"/>
      <c r="B21" s="18" t="s">
        <v>15</v>
      </c>
      <c r="C21" s="25">
        <f>E19+H19+K19+N19</f>
        <v>0</v>
      </c>
      <c r="D21" s="26"/>
    </row>
  </sheetData>
  <sheetProtection algorithmName="SHA-512" hashValue="kFLakGSSDVIRH10i2kiwtbIZi02Qyb2kC8NeKpI60nRR5PKpN1UgKBJBYVHYpYevkUEX0O1aVz6CZEQCExFQ6w==" saltValue="qRfuPexF3MLq3TjjBJ9Mtw==" spinCount="100000" sheet="1" objects="1" scenarios="1"/>
  <mergeCells count="9">
    <mergeCell ref="C21:D21"/>
    <mergeCell ref="C3:E3"/>
    <mergeCell ref="F3:H3"/>
    <mergeCell ref="I3:K3"/>
    <mergeCell ref="L3:N3"/>
    <mergeCell ref="C15:E15"/>
    <mergeCell ref="F15:H15"/>
    <mergeCell ref="I15:K15"/>
    <mergeCell ref="L15:N15"/>
  </mergeCells>
  <printOptions/>
  <pageMargins left="0.25" right="0.25" top="0.75" bottom="0.75" header="0.3" footer="0.3"/>
  <pageSetup fitToHeight="0"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91E44-BD43-4AC1-B159-26DFF00493E7}">
  <sheetPr>
    <pageSetUpPr fitToPage="1"/>
  </sheetPr>
  <dimension ref="A1:B6"/>
  <sheetViews>
    <sheetView zoomScale="150" zoomScaleNormal="150" workbookViewId="0" topLeftCell="B1">
      <selection activeCell="B1" sqref="B1"/>
    </sheetView>
  </sheetViews>
  <sheetFormatPr defaultColWidth="9.140625" defaultRowHeight="15"/>
  <cols>
    <col min="1" max="1" width="4.8515625" style="0" customWidth="1"/>
    <col min="2" max="2" width="109.28125" style="2" customWidth="1"/>
  </cols>
  <sheetData>
    <row r="1" spans="1:2" ht="59.25" customHeight="1">
      <c r="A1" s="4">
        <v>1</v>
      </c>
      <c r="B1" s="3" t="s">
        <v>23</v>
      </c>
    </row>
    <row r="2" spans="1:2" ht="59.25" customHeight="1">
      <c r="A2" s="4">
        <v>2</v>
      </c>
      <c r="B2" s="3" t="s">
        <v>17</v>
      </c>
    </row>
    <row r="3" spans="1:2" ht="59.25" customHeight="1">
      <c r="A3" s="4">
        <v>3</v>
      </c>
      <c r="B3" s="3" t="s">
        <v>25</v>
      </c>
    </row>
    <row r="4" spans="1:2" ht="59.25" customHeight="1">
      <c r="A4" s="4">
        <v>4</v>
      </c>
      <c r="B4" s="3" t="s">
        <v>24</v>
      </c>
    </row>
    <row r="5" spans="1:2" ht="59.25" customHeight="1">
      <c r="A5" s="4">
        <v>5</v>
      </c>
      <c r="B5" s="3" t="s">
        <v>26</v>
      </c>
    </row>
    <row r="6" spans="1:2" ht="59.25" customHeight="1">
      <c r="A6" s="4">
        <v>6</v>
      </c>
      <c r="B6" s="5" t="s">
        <v>27</v>
      </c>
    </row>
  </sheetData>
  <printOptions/>
  <pageMargins left="0.7" right="0.7" top="0.75" bottom="0.75" header="0.3" footer="0.3"/>
  <pageSetup fitToHeight="1" fitToWidth="1" horizontalDpi="600" verticalDpi="600" orientation="portrait" scale="9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770CF9A4305C4996FD91BDA4AF48A2" ma:contentTypeVersion="10" ma:contentTypeDescription="Create a new document." ma:contentTypeScope="" ma:versionID="0b2f3c0ee7f97c172f28cc777a7a80dd">
  <xsd:schema xmlns:xsd="http://www.w3.org/2001/XMLSchema" xmlns:xs="http://www.w3.org/2001/XMLSchema" xmlns:p="http://schemas.microsoft.com/office/2006/metadata/properties" xmlns:ns3="cd6b4c43-e7fe-4208-bd12-7c027f12fa91" xmlns:ns4="4a94f74d-a651-4260-95e1-c97033f30b16" targetNamespace="http://schemas.microsoft.com/office/2006/metadata/properties" ma:root="true" ma:fieldsID="48115a8880fe6c77d0520ea7e49bb9c5" ns3:_="" ns4:_="">
    <xsd:import namespace="cd6b4c43-e7fe-4208-bd12-7c027f12fa91"/>
    <xsd:import namespace="4a94f74d-a651-4260-95e1-c97033f30b1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b4c43-e7fe-4208-bd12-7c027f12fa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94f74d-a651-4260-95e1-c97033f30b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79C568-C65E-48A8-8FD3-E82FC8B2C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6b4c43-e7fe-4208-bd12-7c027f12fa91"/>
    <ds:schemaRef ds:uri="4a94f74d-a651-4260-95e1-c97033f30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210255-3B7A-436E-A9A4-0F8919160C05}">
  <ds:schemaRefs>
    <ds:schemaRef ds:uri="http://schemas.microsoft.com/sharepoint/v3/contenttype/forms"/>
  </ds:schemaRefs>
</ds:datastoreItem>
</file>

<file path=customXml/itemProps3.xml><?xml version="1.0" encoding="utf-8"?>
<ds:datastoreItem xmlns:ds="http://schemas.openxmlformats.org/officeDocument/2006/customXml" ds:itemID="{2B300805-CFD7-42CF-B23A-70D0B96C1936}">
  <ds:schemaRefs>
    <ds:schemaRef ds:uri="cd6b4c43-e7fe-4208-bd12-7c027f12fa91"/>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4a94f74d-a651-4260-95e1-c97033f30b1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Brassell, Elizabeth</dc:creator>
  <cp:keywords/>
  <dc:description/>
  <cp:lastModifiedBy>Joshua Greene</cp:lastModifiedBy>
  <cp:lastPrinted>2020-05-11T14:10:05Z</cp:lastPrinted>
  <dcterms:created xsi:type="dcterms:W3CDTF">2020-03-04T19:38:38Z</dcterms:created>
  <dcterms:modified xsi:type="dcterms:W3CDTF">2020-05-11T14:14:16Z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0x010100A4770CF9A4305C4996FD91BDA4AF48A2</vt:lpwstr>
  </property>
</Properties>
</file>